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6.1 WT" sheetId="1" r:id="rId1"/>
    <sheet name="6 OYO" sheetId="2" r:id="rId2"/>
    <sheet name="Income Statement" sheetId="3" r:id="rId3"/>
    <sheet name="Balance Sheet" sheetId="4" r:id="rId4"/>
  </sheets>
  <calcPr calcId="145621"/>
</workbook>
</file>

<file path=xl/calcChain.xml><?xml version="1.0" encoding="utf-8"?>
<calcChain xmlns="http://schemas.openxmlformats.org/spreadsheetml/2006/main">
  <c r="G9" i="4" l="1"/>
  <c r="D15" i="3"/>
  <c r="D14" i="3"/>
  <c r="D6" i="3"/>
  <c r="C15" i="3"/>
  <c r="C14" i="3"/>
  <c r="G7" i="4"/>
  <c r="G11" i="4"/>
  <c r="C11" i="4"/>
  <c r="E22" i="2" l="1"/>
  <c r="D22" i="2"/>
  <c r="C22" i="2"/>
  <c r="B22" i="2"/>
  <c r="I24" i="2" l="1"/>
  <c r="H24" i="2"/>
  <c r="I23" i="2"/>
  <c r="I22" i="2"/>
  <c r="H22" i="2"/>
  <c r="G24" i="2"/>
  <c r="F24" i="2"/>
  <c r="F23" i="2"/>
  <c r="F22" i="2"/>
  <c r="D18" i="2"/>
  <c r="D20" i="2"/>
  <c r="E10" i="2"/>
  <c r="E9" i="2"/>
  <c r="I24" i="1" l="1"/>
  <c r="F24" i="1"/>
  <c r="F23" i="1"/>
  <c r="I23" i="1"/>
  <c r="I22" i="1" l="1"/>
  <c r="H22" i="1"/>
  <c r="G22" i="1"/>
  <c r="G15" i="1"/>
  <c r="E22" i="1"/>
  <c r="D18" i="1"/>
  <c r="E10" i="1"/>
  <c r="C22" i="1" l="1"/>
  <c r="B22" i="1"/>
</calcChain>
</file>

<file path=xl/sharedStrings.xml><?xml version="1.0" encoding="utf-8"?>
<sst xmlns="http://schemas.openxmlformats.org/spreadsheetml/2006/main" count="104" uniqueCount="63">
  <si>
    <t>Fix It Now</t>
  </si>
  <si>
    <t>Worksheet</t>
  </si>
  <si>
    <t>For Month Ended April 30th 2016</t>
  </si>
  <si>
    <t>Trial Balance</t>
  </si>
  <si>
    <t>Adjustments</t>
  </si>
  <si>
    <t>Income Statement</t>
  </si>
  <si>
    <t>Balance Sheet</t>
  </si>
  <si>
    <t>Debit</t>
  </si>
  <si>
    <t>Credit</t>
  </si>
  <si>
    <t>Account Title</t>
  </si>
  <si>
    <t>Cash</t>
  </si>
  <si>
    <t>Petty Cash</t>
  </si>
  <si>
    <t>Accts. Rec. - B. Widell</t>
  </si>
  <si>
    <t>Supplies</t>
  </si>
  <si>
    <t>Prepaid Ins.</t>
  </si>
  <si>
    <t>Accts. Pay. - Southside Supplies</t>
  </si>
  <si>
    <t>Connor Whitney, Capital</t>
  </si>
  <si>
    <t>Connor Whitney, Drawing</t>
  </si>
  <si>
    <t>Income Summary</t>
  </si>
  <si>
    <t>Sales</t>
  </si>
  <si>
    <t>Adv. Expense</t>
  </si>
  <si>
    <t>Cash Short and Over</t>
  </si>
  <si>
    <t>Insurance Exp.</t>
  </si>
  <si>
    <t>Misc. Exp.</t>
  </si>
  <si>
    <t>Supplies Exp.</t>
  </si>
  <si>
    <t>Utilities Exp.</t>
  </si>
  <si>
    <t>Net Income</t>
  </si>
  <si>
    <t>Totals</t>
  </si>
  <si>
    <t>Sales Expenses = Net Income (Loss)</t>
  </si>
  <si>
    <t>For Month Ended December 31, 20--</t>
  </si>
  <si>
    <t>Account title</t>
  </si>
  <si>
    <t>Accts Rec. - Stephen Coates</t>
  </si>
  <si>
    <t>Repair World - Grant Perrine</t>
  </si>
  <si>
    <t>Accts Pay. - Jill Stratton</t>
  </si>
  <si>
    <t>Isiah Clausen, Capital</t>
  </si>
  <si>
    <t>Isiah Clausen, Drawing</t>
  </si>
  <si>
    <t>Advertising Expense</t>
  </si>
  <si>
    <t>Insurance Expense</t>
  </si>
  <si>
    <t>Miscellaneous Expense</t>
  </si>
  <si>
    <t>Supplies Expense</t>
  </si>
  <si>
    <t>Utilities Expense</t>
  </si>
  <si>
    <t>Prepaid Insurance</t>
  </si>
  <si>
    <t>Sales Expense = Net Income (Loss)</t>
  </si>
  <si>
    <t>Plumbing Solutions</t>
  </si>
  <si>
    <t>For month ended February 28, 2016</t>
  </si>
  <si>
    <t>Revenue:</t>
  </si>
  <si>
    <t>Expenses:</t>
  </si>
  <si>
    <t>Total Expenses</t>
  </si>
  <si>
    <t>% of Sales</t>
  </si>
  <si>
    <t>A-1 Computer Repair</t>
  </si>
  <si>
    <t>Monday, October 31, 2016</t>
  </si>
  <si>
    <t>Liabilities</t>
  </si>
  <si>
    <t>Assets</t>
  </si>
  <si>
    <t>Accts Rec.-Sunshine Café</t>
  </si>
  <si>
    <t>Accts Rec.-Dependable Cleaners</t>
  </si>
  <si>
    <t>Total Assets</t>
  </si>
  <si>
    <t>Accts. Pay.-Computer Supplies</t>
  </si>
  <si>
    <t>Accts. Pay.-Westside Supplies</t>
  </si>
  <si>
    <t>Total Liabilities</t>
  </si>
  <si>
    <t>Owner's Equity</t>
  </si>
  <si>
    <t>Eva Nelsen, Capital</t>
  </si>
  <si>
    <t>Total Liabilities and O.E.</t>
  </si>
  <si>
    <t>Updated Capital = Cap. + N.I. - Drawing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</si>
</sst>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44" fontId="0" fillId="0" borderId="0" xfId="1" applyFont="1"/>
    <xf numFmtId="44" fontId="0" fillId="2" borderId="0" xfId="1" applyFont="1" applyFill="1"/>
    <xf numFmtId="44" fontId="2" fillId="2" borderId="0" xfId="1" applyFont="1" applyFill="1"/>
    <xf numFmtId="44" fontId="0" fillId="0" borderId="0" xfId="0" applyNumberFormat="1"/>
    <xf numFmtId="44" fontId="0" fillId="0" borderId="1" xfId="1" applyFont="1" applyBorder="1"/>
    <xf numFmtId="0" fontId="0" fillId="0" borderId="0" xfId="0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2" fillId="5" borderId="0" xfId="0" applyFont="1" applyFill="1"/>
    <xf numFmtId="44" fontId="0" fillId="0" borderId="1" xfId="0" applyNumberFormat="1" applyBorder="1"/>
    <xf numFmtId="0" fontId="0" fillId="0" borderId="1" xfId="0" applyBorder="1"/>
    <xf numFmtId="44" fontId="0" fillId="0" borderId="2" xfId="0" applyNumberFormat="1" applyBorder="1"/>
    <xf numFmtId="44" fontId="0" fillId="0" borderId="2" xfId="1" applyFont="1" applyBorder="1"/>
    <xf numFmtId="44" fontId="0" fillId="0" borderId="3" xfId="0" applyNumberFormat="1" applyBorder="1"/>
    <xf numFmtId="44" fontId="0" fillId="0" borderId="3" xfId="1" applyFont="1" applyBorder="1"/>
    <xf numFmtId="0" fontId="2" fillId="0" borderId="0" xfId="0" applyFont="1" applyAlignment="1"/>
    <xf numFmtId="0" fontId="2" fillId="7" borderId="0" xfId="0" applyFont="1" applyFill="1"/>
    <xf numFmtId="8" fontId="0" fillId="0" borderId="0" xfId="1" applyNumberFormat="1" applyFont="1"/>
    <xf numFmtId="0" fontId="3" fillId="7" borderId="0" xfId="0" applyFont="1" applyFill="1"/>
    <xf numFmtId="44" fontId="0" fillId="0" borderId="0" xfId="1" applyFont="1" applyBorder="1"/>
    <xf numFmtId="44" fontId="0" fillId="0" borderId="4" xfId="0" applyNumberFormat="1" applyBorder="1"/>
    <xf numFmtId="0" fontId="0" fillId="0" borderId="0" xfId="0" applyFont="1"/>
    <xf numFmtId="44" fontId="0" fillId="0" borderId="5" xfId="1" applyFont="1" applyBorder="1"/>
    <xf numFmtId="9" fontId="0" fillId="0" borderId="0" xfId="0" applyNumberFormat="1"/>
    <xf numFmtId="0" fontId="0" fillId="2" borderId="0" xfId="0" applyFill="1" applyAlignment="1"/>
    <xf numFmtId="164" fontId="0" fillId="0" borderId="0" xfId="0" applyNumberFormat="1"/>
    <xf numFmtId="44" fontId="0" fillId="2" borderId="0" xfId="0" applyNumberFormat="1" applyFill="1"/>
    <xf numFmtId="44" fontId="0" fillId="2" borderId="4" xfId="0" applyNumberFormat="1" applyFill="1" applyBorder="1"/>
    <xf numFmtId="44" fontId="0" fillId="2" borderId="5" xfId="1" applyFont="1" applyFill="1" applyBorder="1"/>
    <xf numFmtId="0" fontId="0" fillId="6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123825</xdr:rowOff>
    </xdr:from>
    <xdr:to>
      <xdr:col>10</xdr:col>
      <xdr:colOff>152020</xdr:colOff>
      <xdr:row>19</xdr:row>
      <xdr:rowOff>66228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925" y="123825"/>
          <a:ext cx="3038095" cy="3580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1</xdr:row>
      <xdr:rowOff>28575</xdr:rowOff>
    </xdr:from>
    <xdr:to>
      <xdr:col>23</xdr:col>
      <xdr:colOff>170523</xdr:colOff>
      <xdr:row>19</xdr:row>
      <xdr:rowOff>132906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1975" y="219075"/>
          <a:ext cx="7419048" cy="3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Normal="100" workbookViewId="0">
      <selection activeCell="D28" sqref="D28"/>
    </sheetView>
  </sheetViews>
  <sheetFormatPr defaultRowHeight="15" x14ac:dyDescent="0.25"/>
  <cols>
    <col min="1" max="1" width="29" customWidth="1"/>
    <col min="2" max="3" width="10.5703125" bestFit="1" customWidth="1"/>
    <col min="6" max="9" width="10.5703125" bestFit="1" customWidth="1"/>
  </cols>
  <sheetData>
    <row r="1" spans="1:9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6" t="s">
        <v>2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1" t="s">
        <v>9</v>
      </c>
      <c r="B4" s="36" t="s">
        <v>3</v>
      </c>
      <c r="C4" s="37"/>
      <c r="D4" s="38" t="s">
        <v>4</v>
      </c>
      <c r="E4" s="37"/>
      <c r="F4" s="39" t="s">
        <v>5</v>
      </c>
      <c r="G4" s="40"/>
      <c r="H4" s="41" t="s">
        <v>6</v>
      </c>
      <c r="I4" s="42"/>
    </row>
    <row r="5" spans="1:9" x14ac:dyDescent="0.25">
      <c r="B5" s="1" t="s">
        <v>7</v>
      </c>
      <c r="C5" s="1" t="s">
        <v>8</v>
      </c>
      <c r="D5" s="1" t="s">
        <v>7</v>
      </c>
      <c r="E5" s="1" t="s">
        <v>8</v>
      </c>
      <c r="F5" s="1" t="s">
        <v>7</v>
      </c>
      <c r="G5" s="1" t="s">
        <v>8</v>
      </c>
      <c r="H5" s="1" t="s">
        <v>7</v>
      </c>
      <c r="I5" s="1" t="s">
        <v>8</v>
      </c>
    </row>
    <row r="6" spans="1:9" x14ac:dyDescent="0.25">
      <c r="A6" s="10" t="s">
        <v>10</v>
      </c>
      <c r="B6" s="4">
        <v>4900</v>
      </c>
      <c r="C6" s="4"/>
      <c r="H6" s="4">
        <v>4900</v>
      </c>
      <c r="I6" s="4"/>
    </row>
    <row r="7" spans="1:9" x14ac:dyDescent="0.25">
      <c r="A7" s="10" t="s">
        <v>11</v>
      </c>
      <c r="B7" s="4">
        <v>75</v>
      </c>
      <c r="C7" s="4"/>
      <c r="H7" s="4">
        <v>75</v>
      </c>
      <c r="I7" s="4"/>
    </row>
    <row r="8" spans="1:9" x14ac:dyDescent="0.25">
      <c r="A8" s="10" t="s">
        <v>12</v>
      </c>
      <c r="B8" s="4">
        <v>1387</v>
      </c>
      <c r="C8" s="4"/>
      <c r="H8" s="4">
        <v>1387</v>
      </c>
      <c r="I8" s="4"/>
    </row>
    <row r="9" spans="1:9" x14ac:dyDescent="0.25">
      <c r="A9" s="11" t="s">
        <v>13</v>
      </c>
      <c r="B9" s="4">
        <v>228</v>
      </c>
      <c r="C9" s="4"/>
      <c r="E9" s="4">
        <v>153</v>
      </c>
      <c r="H9" s="4">
        <v>75</v>
      </c>
      <c r="I9" s="4"/>
    </row>
    <row r="10" spans="1:9" x14ac:dyDescent="0.25">
      <c r="A10" s="11" t="s">
        <v>14</v>
      </c>
      <c r="B10" s="4">
        <v>375</v>
      </c>
      <c r="C10" s="4"/>
      <c r="E10" s="7">
        <f>B10-250</f>
        <v>125</v>
      </c>
      <c r="H10" s="4">
        <v>250</v>
      </c>
      <c r="I10" s="4"/>
    </row>
    <row r="11" spans="1:9" x14ac:dyDescent="0.25">
      <c r="A11" s="10" t="s">
        <v>15</v>
      </c>
      <c r="B11" s="4"/>
      <c r="C11" s="4">
        <v>267</v>
      </c>
      <c r="H11" s="4"/>
      <c r="I11" s="4">
        <v>267</v>
      </c>
    </row>
    <row r="12" spans="1:9" x14ac:dyDescent="0.25">
      <c r="A12" s="10" t="s">
        <v>16</v>
      </c>
      <c r="B12" s="25"/>
      <c r="C12" s="4">
        <v>7443</v>
      </c>
      <c r="H12" s="4"/>
      <c r="I12" s="4">
        <v>7443</v>
      </c>
    </row>
    <row r="13" spans="1:9" x14ac:dyDescent="0.25">
      <c r="A13" s="10" t="s">
        <v>17</v>
      </c>
      <c r="B13" s="4">
        <v>1700</v>
      </c>
      <c r="C13" s="4"/>
      <c r="H13" s="4">
        <v>1700</v>
      </c>
      <c r="I13" s="4"/>
    </row>
    <row r="14" spans="1:9" s="3" customFormat="1" x14ac:dyDescent="0.25">
      <c r="A14" s="2" t="s">
        <v>18</v>
      </c>
      <c r="B14" s="5"/>
      <c r="C14" s="6"/>
    </row>
    <row r="15" spans="1:9" x14ac:dyDescent="0.25">
      <c r="A15" s="12" t="s">
        <v>19</v>
      </c>
      <c r="B15" s="4"/>
      <c r="C15" s="4">
        <v>2160</v>
      </c>
      <c r="F15" s="4"/>
      <c r="G15" s="7">
        <f>C15</f>
        <v>2160</v>
      </c>
      <c r="I15" s="7"/>
    </row>
    <row r="16" spans="1:9" x14ac:dyDescent="0.25">
      <c r="A16" s="12" t="s">
        <v>20</v>
      </c>
      <c r="B16" s="4">
        <v>460</v>
      </c>
      <c r="C16" s="4"/>
      <c r="F16" s="4">
        <v>460</v>
      </c>
      <c r="H16" s="7"/>
    </row>
    <row r="17" spans="1:9" x14ac:dyDescent="0.25">
      <c r="A17" s="12" t="s">
        <v>21</v>
      </c>
      <c r="B17" s="4">
        <v>6</v>
      </c>
      <c r="C17" s="4"/>
      <c r="F17" s="4">
        <v>6</v>
      </c>
      <c r="H17" s="7"/>
    </row>
    <row r="18" spans="1:9" x14ac:dyDescent="0.25">
      <c r="A18" s="13" t="s">
        <v>22</v>
      </c>
      <c r="B18" s="4"/>
      <c r="C18" s="4"/>
      <c r="D18" s="7">
        <f>E10</f>
        <v>125</v>
      </c>
      <c r="F18" s="4">
        <v>125</v>
      </c>
      <c r="H18" s="7"/>
    </row>
    <row r="19" spans="1:9" x14ac:dyDescent="0.25">
      <c r="A19" s="12" t="s">
        <v>23</v>
      </c>
      <c r="B19" s="4">
        <v>189</v>
      </c>
      <c r="C19" s="4"/>
      <c r="F19" s="4">
        <v>189</v>
      </c>
      <c r="H19" s="7"/>
    </row>
    <row r="20" spans="1:9" x14ac:dyDescent="0.25">
      <c r="A20" s="13" t="s">
        <v>24</v>
      </c>
      <c r="B20" s="4"/>
      <c r="C20" s="4"/>
      <c r="D20" s="4">
        <v>153</v>
      </c>
      <c r="F20" s="4">
        <v>153</v>
      </c>
      <c r="H20" s="7"/>
    </row>
    <row r="21" spans="1:9" x14ac:dyDescent="0.25">
      <c r="A21" s="12" t="s">
        <v>25</v>
      </c>
      <c r="B21" s="8">
        <v>550</v>
      </c>
      <c r="C21" s="8"/>
      <c r="D21" s="16"/>
      <c r="E21" s="16"/>
      <c r="F21" s="8">
        <v>550</v>
      </c>
      <c r="G21" s="16"/>
      <c r="H21" s="15"/>
      <c r="I21" s="16"/>
    </row>
    <row r="22" spans="1:9" ht="15.75" thickBot="1" x14ac:dyDescent="0.3">
      <c r="A22" s="1" t="s">
        <v>27</v>
      </c>
      <c r="B22" s="17">
        <f>SUM(B6:B21)</f>
        <v>9870</v>
      </c>
      <c r="C22" s="17">
        <f>SUM(C6:C21)</f>
        <v>9870</v>
      </c>
      <c r="D22" s="18">
        <v>278</v>
      </c>
      <c r="E22" s="17">
        <f>SUM(E9:E21)</f>
        <v>278</v>
      </c>
      <c r="F22" s="4">
        <v>1483</v>
      </c>
      <c r="G22" s="7">
        <f>G15</f>
        <v>2160</v>
      </c>
      <c r="H22" s="7">
        <f>SUM(H6:H21)</f>
        <v>8387</v>
      </c>
      <c r="I22" s="7">
        <f>SUM(I11:I21)</f>
        <v>7710</v>
      </c>
    </row>
    <row r="23" spans="1:9" x14ac:dyDescent="0.25">
      <c r="A23" s="14" t="s">
        <v>26</v>
      </c>
      <c r="D23" s="4"/>
      <c r="E23" s="7"/>
      <c r="F23" s="15">
        <f>G22-F22</f>
        <v>677</v>
      </c>
      <c r="G23" s="16"/>
      <c r="H23" s="15"/>
      <c r="I23" s="15">
        <f>F23</f>
        <v>677</v>
      </c>
    </row>
    <row r="24" spans="1:9" ht="15.75" thickBot="1" x14ac:dyDescent="0.3">
      <c r="F24" s="19">
        <f>2160</f>
        <v>2160</v>
      </c>
      <c r="G24" s="20">
        <v>2160</v>
      </c>
      <c r="H24" s="20">
        <v>8387</v>
      </c>
      <c r="I24" s="20">
        <f>8387</f>
        <v>8387</v>
      </c>
    </row>
    <row r="25" spans="1:9" x14ac:dyDescent="0.25">
      <c r="A25" s="35" t="s">
        <v>28</v>
      </c>
      <c r="B25" s="35"/>
      <c r="C25" s="35"/>
      <c r="D25" s="35"/>
      <c r="E25" s="35"/>
    </row>
  </sheetData>
  <mergeCells count="8">
    <mergeCell ref="A25:E25"/>
    <mergeCell ref="A1:I1"/>
    <mergeCell ref="A2:I2"/>
    <mergeCell ref="A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workbookViewId="0">
      <selection activeCell="L20" sqref="L20"/>
    </sheetView>
  </sheetViews>
  <sheetFormatPr defaultRowHeight="15" x14ac:dyDescent="0.25"/>
  <cols>
    <col min="1" max="1" width="26.140625" customWidth="1"/>
    <col min="2" max="2" width="12.7109375" customWidth="1"/>
    <col min="3" max="3" width="12" customWidth="1"/>
    <col min="4" max="4" width="10.140625" customWidth="1"/>
    <col min="5" max="5" width="10.7109375" customWidth="1"/>
    <col min="6" max="6" width="10.5703125" customWidth="1"/>
    <col min="7" max="8" width="11.42578125" customWidth="1"/>
    <col min="9" max="9" width="11.28515625" customWidth="1"/>
  </cols>
  <sheetData>
    <row r="1" spans="1:10" x14ac:dyDescent="0.25">
      <c r="A1" s="36" t="s">
        <v>32</v>
      </c>
      <c r="B1" s="37"/>
      <c r="C1" s="37"/>
      <c r="D1" s="37"/>
      <c r="E1" s="37"/>
      <c r="F1" s="37"/>
      <c r="G1" s="37"/>
      <c r="H1" s="37"/>
      <c r="I1" s="37"/>
    </row>
    <row r="2" spans="1:10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</row>
    <row r="3" spans="1:10" x14ac:dyDescent="0.25">
      <c r="A3" s="36" t="s">
        <v>29</v>
      </c>
      <c r="B3" s="37"/>
      <c r="C3" s="37"/>
      <c r="D3" s="37"/>
      <c r="E3" s="37"/>
      <c r="F3" s="37"/>
      <c r="G3" s="37"/>
      <c r="H3" s="37"/>
      <c r="I3" s="37"/>
    </row>
    <row r="4" spans="1:10" x14ac:dyDescent="0.25">
      <c r="A4" s="21" t="s">
        <v>30</v>
      </c>
      <c r="B4" s="36" t="s">
        <v>3</v>
      </c>
      <c r="C4" s="36"/>
      <c r="D4" s="38" t="s">
        <v>4</v>
      </c>
      <c r="E4" s="37"/>
      <c r="F4" s="43" t="s">
        <v>5</v>
      </c>
      <c r="G4" s="44"/>
      <c r="H4" s="41" t="s">
        <v>6</v>
      </c>
      <c r="I4" s="42"/>
    </row>
    <row r="5" spans="1:10" x14ac:dyDescent="0.25">
      <c r="A5" s="1"/>
      <c r="B5" t="s">
        <v>7</v>
      </c>
      <c r="C5" t="s">
        <v>8</v>
      </c>
      <c r="D5" t="s">
        <v>7</v>
      </c>
      <c r="E5" t="s">
        <v>8</v>
      </c>
      <c r="F5" t="s">
        <v>7</v>
      </c>
      <c r="G5" t="s">
        <v>8</v>
      </c>
      <c r="H5" t="s">
        <v>7</v>
      </c>
      <c r="I5" t="s">
        <v>8</v>
      </c>
      <c r="J5" s="9"/>
    </row>
    <row r="6" spans="1:10" x14ac:dyDescent="0.25">
      <c r="A6" s="10" t="s">
        <v>10</v>
      </c>
      <c r="B6" s="4">
        <v>13600</v>
      </c>
      <c r="C6" s="4"/>
      <c r="D6" s="4"/>
      <c r="E6" s="4"/>
      <c r="H6" s="4">
        <v>13600</v>
      </c>
      <c r="I6" s="4"/>
    </row>
    <row r="7" spans="1:10" x14ac:dyDescent="0.25">
      <c r="A7" s="10" t="s">
        <v>11</v>
      </c>
      <c r="B7" s="4">
        <v>150</v>
      </c>
      <c r="C7" s="4"/>
      <c r="D7" s="4"/>
      <c r="E7" s="4"/>
      <c r="H7" s="4">
        <v>150</v>
      </c>
      <c r="I7" s="4"/>
    </row>
    <row r="8" spans="1:10" x14ac:dyDescent="0.25">
      <c r="A8" s="10" t="s">
        <v>31</v>
      </c>
      <c r="B8" s="4">
        <v>2996</v>
      </c>
      <c r="C8" s="4"/>
      <c r="D8" s="4"/>
      <c r="E8" s="4"/>
      <c r="H8" s="4">
        <v>2996</v>
      </c>
      <c r="I8" s="4"/>
    </row>
    <row r="9" spans="1:10" x14ac:dyDescent="0.25">
      <c r="A9" s="11" t="s">
        <v>13</v>
      </c>
      <c r="B9" s="4">
        <v>476</v>
      </c>
      <c r="C9" s="4"/>
      <c r="D9" s="4"/>
      <c r="E9" s="4">
        <f>B9-H9</f>
        <v>236</v>
      </c>
      <c r="H9" s="4">
        <v>240</v>
      </c>
      <c r="I9" s="4"/>
    </row>
    <row r="10" spans="1:10" x14ac:dyDescent="0.25">
      <c r="A10" s="11" t="s">
        <v>41</v>
      </c>
      <c r="B10" s="4">
        <v>650</v>
      </c>
      <c r="C10" s="4"/>
      <c r="D10" s="4"/>
      <c r="E10" s="4">
        <f>B10-H10</f>
        <v>130</v>
      </c>
      <c r="H10" s="4">
        <v>520</v>
      </c>
      <c r="I10" s="4"/>
    </row>
    <row r="11" spans="1:10" x14ac:dyDescent="0.25">
      <c r="A11" s="10" t="s">
        <v>33</v>
      </c>
      <c r="B11" s="4"/>
      <c r="C11" s="4">
        <v>596</v>
      </c>
      <c r="D11" s="4"/>
      <c r="E11" s="4"/>
      <c r="H11" s="4"/>
      <c r="I11" s="4">
        <v>596</v>
      </c>
    </row>
    <row r="12" spans="1:10" x14ac:dyDescent="0.25">
      <c r="A12" s="10" t="s">
        <v>34</v>
      </c>
      <c r="B12" s="4"/>
      <c r="C12" s="23">
        <v>14886</v>
      </c>
      <c r="D12" s="4"/>
      <c r="E12" s="4"/>
      <c r="H12" s="4"/>
      <c r="I12" s="4">
        <v>14886</v>
      </c>
    </row>
    <row r="13" spans="1:10" x14ac:dyDescent="0.25">
      <c r="A13" s="10" t="s">
        <v>35</v>
      </c>
      <c r="B13" s="4">
        <v>3400</v>
      </c>
      <c r="C13" s="4"/>
      <c r="D13" s="4"/>
      <c r="E13" s="4"/>
      <c r="H13" s="4">
        <v>3400</v>
      </c>
      <c r="I13" s="4"/>
    </row>
    <row r="14" spans="1:10" x14ac:dyDescent="0.25">
      <c r="A14" s="2" t="s">
        <v>18</v>
      </c>
      <c r="B14" s="5"/>
      <c r="C14" s="5"/>
      <c r="D14" s="3"/>
      <c r="E14" s="3"/>
      <c r="F14" s="3"/>
      <c r="G14" s="3"/>
      <c r="H14" s="3"/>
      <c r="I14" s="3"/>
    </row>
    <row r="15" spans="1:10" x14ac:dyDescent="0.25">
      <c r="A15" s="22" t="s">
        <v>19</v>
      </c>
      <c r="B15" s="4"/>
      <c r="C15" s="4">
        <v>8280</v>
      </c>
      <c r="G15" s="4">
        <v>8280</v>
      </c>
    </row>
    <row r="16" spans="1:10" x14ac:dyDescent="0.25">
      <c r="A16" s="22" t="s">
        <v>36</v>
      </c>
      <c r="B16" s="4">
        <v>910</v>
      </c>
      <c r="C16" s="4"/>
      <c r="F16" s="4">
        <v>910</v>
      </c>
    </row>
    <row r="17" spans="1:9" x14ac:dyDescent="0.25">
      <c r="A17" s="22" t="s">
        <v>21</v>
      </c>
      <c r="B17" s="4">
        <v>2</v>
      </c>
      <c r="C17" s="4"/>
      <c r="F17" s="4">
        <v>2</v>
      </c>
    </row>
    <row r="18" spans="1:9" x14ac:dyDescent="0.25">
      <c r="A18" s="24" t="s">
        <v>37</v>
      </c>
      <c r="B18" s="4"/>
      <c r="C18" s="4"/>
      <c r="D18" s="7">
        <f>E10</f>
        <v>130</v>
      </c>
      <c r="F18" s="4">
        <v>130</v>
      </c>
    </row>
    <row r="19" spans="1:9" x14ac:dyDescent="0.25">
      <c r="A19" s="22" t="s">
        <v>38</v>
      </c>
      <c r="B19" s="4">
        <v>378</v>
      </c>
      <c r="C19" s="4"/>
      <c r="F19" s="4">
        <v>378</v>
      </c>
    </row>
    <row r="20" spans="1:9" x14ac:dyDescent="0.25">
      <c r="A20" s="24" t="s">
        <v>39</v>
      </c>
      <c r="B20" s="4"/>
      <c r="C20" s="4"/>
      <c r="D20" s="7">
        <f>E9</f>
        <v>236</v>
      </c>
      <c r="F20" s="4">
        <v>236</v>
      </c>
    </row>
    <row r="21" spans="1:9" x14ac:dyDescent="0.25">
      <c r="A21" s="22" t="s">
        <v>40</v>
      </c>
      <c r="B21" s="8">
        <v>1200</v>
      </c>
      <c r="C21" s="8"/>
      <c r="D21" s="16"/>
      <c r="E21" s="16"/>
      <c r="F21" s="8">
        <v>1200</v>
      </c>
      <c r="G21" s="16"/>
      <c r="H21" s="16"/>
      <c r="I21" s="16"/>
    </row>
    <row r="22" spans="1:9" ht="15.75" thickBot="1" x14ac:dyDescent="0.3">
      <c r="A22" s="1" t="s">
        <v>27</v>
      </c>
      <c r="B22" s="20">
        <f>SUM(B6:B21)</f>
        <v>23762</v>
      </c>
      <c r="C22" s="20">
        <f>SUM(C6:C21)</f>
        <v>23762</v>
      </c>
      <c r="D22" s="20">
        <f>SUM(D16:D21)</f>
        <v>366</v>
      </c>
      <c r="E22" s="20">
        <f>SUM(E8:E21)</f>
        <v>366</v>
      </c>
      <c r="F22" s="4">
        <f>SUM(F16:F21)</f>
        <v>2856</v>
      </c>
      <c r="G22" s="4">
        <v>8280</v>
      </c>
      <c r="H22" s="7">
        <f>SUM(H6:H21)</f>
        <v>20906</v>
      </c>
      <c r="I22" s="7">
        <f>SUM(I11:I21)</f>
        <v>15482</v>
      </c>
    </row>
    <row r="23" spans="1:9" x14ac:dyDescent="0.25">
      <c r="A23" s="14" t="s">
        <v>26</v>
      </c>
      <c r="F23" s="15">
        <f>G22-F22</f>
        <v>5424</v>
      </c>
      <c r="G23" s="16"/>
      <c r="H23" s="16"/>
      <c r="I23" s="15">
        <f>H22-I22</f>
        <v>5424</v>
      </c>
    </row>
    <row r="24" spans="1:9" ht="15.75" thickBot="1" x14ac:dyDescent="0.3">
      <c r="F24" s="26">
        <f>F22+F23</f>
        <v>8280</v>
      </c>
      <c r="G24" s="26">
        <f>SUM(G22:G23)</f>
        <v>8280</v>
      </c>
      <c r="H24" s="26">
        <f>SUM(H22:H23)</f>
        <v>20906</v>
      </c>
      <c r="I24" s="26">
        <f>I22+I23</f>
        <v>20906</v>
      </c>
    </row>
    <row r="25" spans="1:9" ht="15.75" thickTop="1" x14ac:dyDescent="0.25">
      <c r="A25" s="35" t="s">
        <v>42</v>
      </c>
      <c r="B25" s="35"/>
      <c r="C25" s="35"/>
      <c r="D25" s="35"/>
      <c r="E25" s="35"/>
    </row>
  </sheetData>
  <mergeCells count="8">
    <mergeCell ref="A25:E25"/>
    <mergeCell ref="A1:I1"/>
    <mergeCell ref="A2:I2"/>
    <mergeCell ref="A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"/>
  <sheetViews>
    <sheetView workbookViewId="0">
      <selection activeCell="E19" sqref="E19"/>
    </sheetView>
  </sheetViews>
  <sheetFormatPr defaultRowHeight="15" x14ac:dyDescent="0.25"/>
  <cols>
    <col min="1" max="1" width="21.42578125" customWidth="1"/>
    <col min="2" max="2" width="9.28515625" bestFit="1" customWidth="1"/>
    <col min="3" max="3" width="10.5703125" bestFit="1" customWidth="1"/>
  </cols>
  <sheetData>
    <row r="1" spans="1:5" x14ac:dyDescent="0.25">
      <c r="A1" s="37" t="s">
        <v>43</v>
      </c>
      <c r="B1" s="37"/>
      <c r="C1" s="37"/>
      <c r="D1" s="37"/>
      <c r="E1" s="37"/>
    </row>
    <row r="2" spans="1:5" x14ac:dyDescent="0.25">
      <c r="A2" s="37" t="s">
        <v>5</v>
      </c>
      <c r="B2" s="37"/>
      <c r="C2" s="37"/>
      <c r="D2" s="37"/>
      <c r="E2" s="37"/>
    </row>
    <row r="3" spans="1:5" x14ac:dyDescent="0.25">
      <c r="A3" s="37" t="s">
        <v>44</v>
      </c>
      <c r="B3" s="37"/>
      <c r="C3" s="37"/>
      <c r="D3" s="37"/>
      <c r="E3" s="37"/>
    </row>
    <row r="4" spans="1:5" x14ac:dyDescent="0.25">
      <c r="D4" t="s">
        <v>48</v>
      </c>
    </row>
    <row r="5" spans="1:5" x14ac:dyDescent="0.25">
      <c r="A5" s="1" t="s">
        <v>45</v>
      </c>
    </row>
    <row r="6" spans="1:5" x14ac:dyDescent="0.25">
      <c r="A6" t="s">
        <v>19</v>
      </c>
      <c r="B6" s="4"/>
      <c r="C6" s="4">
        <v>3400</v>
      </c>
      <c r="D6" s="29">
        <f>C6/C6</f>
        <v>1</v>
      </c>
    </row>
    <row r="7" spans="1:5" x14ac:dyDescent="0.25">
      <c r="A7" s="1" t="s">
        <v>46</v>
      </c>
      <c r="B7" s="4"/>
      <c r="C7" s="4"/>
    </row>
    <row r="8" spans="1:5" x14ac:dyDescent="0.25">
      <c r="A8" t="s">
        <v>36</v>
      </c>
      <c r="B8" s="4">
        <v>225</v>
      </c>
      <c r="C8" s="4"/>
    </row>
    <row r="9" spans="1:5" x14ac:dyDescent="0.25">
      <c r="A9" s="27" t="s">
        <v>21</v>
      </c>
      <c r="B9" s="4">
        <v>1</v>
      </c>
      <c r="C9" s="4"/>
    </row>
    <row r="10" spans="1:5" x14ac:dyDescent="0.25">
      <c r="A10" t="s">
        <v>37</v>
      </c>
      <c r="B10" s="4">
        <v>340</v>
      </c>
      <c r="C10" s="4"/>
    </row>
    <row r="11" spans="1:5" x14ac:dyDescent="0.25">
      <c r="A11" s="27" t="s">
        <v>38</v>
      </c>
      <c r="B11" s="4">
        <v>210</v>
      </c>
      <c r="C11" s="4"/>
    </row>
    <row r="12" spans="1:5" x14ac:dyDescent="0.25">
      <c r="A12" t="s">
        <v>39</v>
      </c>
      <c r="B12" s="4">
        <v>98</v>
      </c>
      <c r="C12" s="4"/>
    </row>
    <row r="13" spans="1:5" x14ac:dyDescent="0.25">
      <c r="A13" s="27" t="s">
        <v>40</v>
      </c>
      <c r="B13" s="8">
        <v>140</v>
      </c>
      <c r="C13" s="8"/>
    </row>
    <row r="14" spans="1:5" x14ac:dyDescent="0.25">
      <c r="A14" s="1" t="s">
        <v>47</v>
      </c>
      <c r="B14" s="4"/>
      <c r="C14" s="4">
        <f>SUM(B8:B13)</f>
        <v>1014</v>
      </c>
      <c r="D14" s="31">
        <f>C14/C6</f>
        <v>0.29823529411764704</v>
      </c>
    </row>
    <row r="15" spans="1:5" ht="15.75" thickBot="1" x14ac:dyDescent="0.3">
      <c r="A15" s="1" t="s">
        <v>26</v>
      </c>
      <c r="B15" s="28"/>
      <c r="C15" s="28">
        <f>C6-C14</f>
        <v>2386</v>
      </c>
      <c r="D15" s="31">
        <f>C15/C6</f>
        <v>0.70176470588235296</v>
      </c>
    </row>
    <row r="16" spans="1:5" ht="15.75" thickTop="1" x14ac:dyDescent="0.25"/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2"/>
  <sheetViews>
    <sheetView tabSelected="1" workbookViewId="0">
      <selection activeCell="G9" sqref="G9"/>
    </sheetView>
  </sheetViews>
  <sheetFormatPr defaultRowHeight="15" x14ac:dyDescent="0.25"/>
  <cols>
    <col min="2" max="2" width="27.42578125" customWidth="1"/>
    <col min="3" max="3" width="10.5703125" bestFit="1" customWidth="1"/>
    <col min="7" max="7" width="10.5703125" bestFit="1" customWidth="1"/>
  </cols>
  <sheetData>
    <row r="1" spans="1:11" x14ac:dyDescent="0.25">
      <c r="A1" s="36" t="s">
        <v>49</v>
      </c>
      <c r="B1" s="37"/>
      <c r="C1" s="37"/>
      <c r="D1" s="37"/>
      <c r="E1" s="37"/>
      <c r="F1" s="37"/>
      <c r="G1" s="37"/>
      <c r="H1" s="37"/>
    </row>
    <row r="2" spans="1:11" x14ac:dyDescent="0.25">
      <c r="A2" s="36" t="s">
        <v>6</v>
      </c>
      <c r="B2" s="37"/>
      <c r="C2" s="37"/>
      <c r="D2" s="37"/>
      <c r="E2" s="37"/>
      <c r="F2" s="37"/>
      <c r="G2" s="37"/>
      <c r="H2" s="37"/>
    </row>
    <row r="3" spans="1:11" x14ac:dyDescent="0.25">
      <c r="A3" s="36" t="s">
        <v>50</v>
      </c>
      <c r="B3" s="37"/>
      <c r="C3" s="37"/>
      <c r="D3" s="37"/>
      <c r="E3" s="37"/>
      <c r="F3" s="37"/>
      <c r="G3" s="37"/>
      <c r="H3" s="37"/>
    </row>
    <row r="4" spans="1:11" x14ac:dyDescent="0.25">
      <c r="A4" s="36" t="s">
        <v>52</v>
      </c>
      <c r="B4" s="37"/>
      <c r="D4" s="36" t="s">
        <v>51</v>
      </c>
      <c r="E4" s="37"/>
      <c r="F4" s="37"/>
    </row>
    <row r="5" spans="1:11" x14ac:dyDescent="0.25">
      <c r="A5" s="37" t="s">
        <v>10</v>
      </c>
      <c r="B5" s="37"/>
      <c r="C5" s="4">
        <v>2650</v>
      </c>
      <c r="D5" s="37" t="s">
        <v>56</v>
      </c>
      <c r="E5" s="37"/>
      <c r="F5" s="37"/>
      <c r="G5" s="4">
        <v>340</v>
      </c>
    </row>
    <row r="6" spans="1:11" x14ac:dyDescent="0.25">
      <c r="A6" s="37" t="s">
        <v>11</v>
      </c>
      <c r="B6" s="37"/>
      <c r="C6" s="4">
        <v>200</v>
      </c>
      <c r="D6" s="37" t="s">
        <v>57</v>
      </c>
      <c r="E6" s="37"/>
      <c r="F6" s="37"/>
      <c r="G6" s="8">
        <v>120</v>
      </c>
    </row>
    <row r="7" spans="1:11" x14ac:dyDescent="0.25">
      <c r="A7" s="37" t="s">
        <v>53</v>
      </c>
      <c r="B7" s="37"/>
      <c r="C7" s="4">
        <v>250</v>
      </c>
      <c r="D7" s="36" t="s">
        <v>58</v>
      </c>
      <c r="E7" s="37"/>
      <c r="F7" s="37"/>
      <c r="G7" s="32">
        <f>SUM(G5:G6)</f>
        <v>460</v>
      </c>
    </row>
    <row r="8" spans="1:11" x14ac:dyDescent="0.25">
      <c r="A8" s="37" t="s">
        <v>54</v>
      </c>
      <c r="B8" s="37"/>
      <c r="C8" s="4">
        <v>130</v>
      </c>
      <c r="D8" s="36" t="s">
        <v>59</v>
      </c>
      <c r="E8" s="37"/>
      <c r="F8" s="37"/>
    </row>
    <row r="9" spans="1:11" x14ac:dyDescent="0.25">
      <c r="A9" s="37" t="s">
        <v>13</v>
      </c>
      <c r="B9" s="37"/>
      <c r="C9" s="4">
        <v>350</v>
      </c>
      <c r="D9" s="37" t="s">
        <v>60</v>
      </c>
      <c r="E9" s="37"/>
      <c r="F9" s="37"/>
      <c r="G9" s="5">
        <f>3950+960-1500</f>
        <v>3410</v>
      </c>
      <c r="H9" s="30" t="s">
        <v>62</v>
      </c>
      <c r="I9" s="30"/>
      <c r="J9" s="30"/>
      <c r="K9" s="3"/>
    </row>
    <row r="10" spans="1:11" x14ac:dyDescent="0.25">
      <c r="A10" s="37" t="s">
        <v>41</v>
      </c>
      <c r="B10" s="37"/>
      <c r="C10" s="8">
        <v>290</v>
      </c>
      <c r="G10" s="16"/>
    </row>
    <row r="11" spans="1:11" ht="15.75" thickBot="1" x14ac:dyDescent="0.3">
      <c r="A11" s="36" t="s">
        <v>55</v>
      </c>
      <c r="B11" s="37"/>
      <c r="C11" s="34">
        <f>SUM(C5:C10)</f>
        <v>3870</v>
      </c>
      <c r="D11" s="36" t="s">
        <v>61</v>
      </c>
      <c r="E11" s="37"/>
      <c r="F11" s="37"/>
      <c r="G11" s="33">
        <f>SUM(G7:G10)</f>
        <v>3870</v>
      </c>
    </row>
    <row r="12" spans="1:11" ht="15.75" thickTop="1" x14ac:dyDescent="0.25"/>
  </sheetData>
  <mergeCells count="18">
    <mergeCell ref="D7:F7"/>
    <mergeCell ref="D8:F8"/>
    <mergeCell ref="D9:F9"/>
    <mergeCell ref="D11:F11"/>
    <mergeCell ref="A7:B7"/>
    <mergeCell ref="A8:B8"/>
    <mergeCell ref="A9:B9"/>
    <mergeCell ref="A10:B10"/>
    <mergeCell ref="A11:B11"/>
    <mergeCell ref="A6:B6"/>
    <mergeCell ref="A1:H1"/>
    <mergeCell ref="A2:H2"/>
    <mergeCell ref="A3:H3"/>
    <mergeCell ref="A4:B4"/>
    <mergeCell ref="A5:B5"/>
    <mergeCell ref="D4:F4"/>
    <mergeCell ref="D5:F5"/>
    <mergeCell ref="D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6.1 WT</vt:lpstr>
      <vt:lpstr>6 OYO</vt:lpstr>
      <vt:lpstr>Income Statement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Perrine, Grant M.</dc:creator>
  <cp:lastModifiedBy>Perrine, Grant M.</cp:lastModifiedBy>
  <cp:lastPrinted>2016-06-10T14:26:01Z</cp:lastPrinted>
  <dcterms:created xsi:type="dcterms:W3CDTF">2016-01-06T19:01:39Z</dcterms:created>
  <dcterms:modified xsi:type="dcterms:W3CDTF">2016-06-10T14:29:05Z</dcterms:modified>
</cp:coreProperties>
</file>